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AdmonyFinanzas 2026\2026\Julio2026\"/>
    </mc:Choice>
  </mc:AlternateContent>
  <xr:revisionPtr revIDLastSave="0" documentId="13_ncr:1_{BDC71C96-088B-4648-9EF6-C350161262A0}"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O12" i="1" l="1"/>
  <c r="Q12" i="1" s="1"/>
  <c r="O11" i="1"/>
  <c r="Q11" i="1" s="1"/>
  <c r="O10" i="1"/>
  <c r="Q10" i="1" s="1"/>
  <c r="O9" i="1"/>
  <c r="Q9" i="1" s="1"/>
  <c r="O8" i="1"/>
  <c r="P12" i="1"/>
  <c r="R12" i="1" s="1"/>
  <c r="P11" i="1"/>
  <c r="R11" i="1" s="1"/>
  <c r="P10" i="1"/>
  <c r="R10" i="1" s="1"/>
  <c r="P9" i="1"/>
  <c r="R9" i="1" s="1"/>
  <c r="P8" i="1"/>
  <c r="R8" i="1" l="1"/>
  <c r="Q8" i="1"/>
</calcChain>
</file>

<file path=xl/sharedStrings.xml><?xml version="1.0" encoding="utf-8"?>
<sst xmlns="http://schemas.openxmlformats.org/spreadsheetml/2006/main" count="136" uniqueCount="91">
  <si>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</si>
  <si>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</si>
  <si>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</si>
  <si>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</si>
  <si>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</si>
  <si>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</si>
  <si>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</si>
  <si>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</si>
  <si>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</si>
  <si>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</si>
  <si>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</si>
  <si>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</si>
  <si>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</si>
  <si>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</si>
  <si>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</si>
  <si>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</si>
  <si>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</si>
  <si>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</si>
  <si>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</si>
  <si>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</si>
  <si>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</si>
  <si>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</si>
  <si>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</si>
  <si>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571590</t>
  </si>
  <si>
    <t>549608</t>
  </si>
  <si>
    <t>549616</t>
  </si>
  <si>
    <t>549623</t>
  </si>
  <si>
    <t>549624</t>
  </si>
  <si>
    <t>549610</t>
  </si>
  <si>
    <t>549614</t>
  </si>
  <si>
    <t>590219</t>
  </si>
  <si>
    <t>549615</t>
  </si>
  <si>
    <t>590222</t>
  </si>
  <si>
    <t>549622</t>
  </si>
  <si>
    <t>549617</t>
  </si>
  <si>
    <t>549620</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</si>
  <si>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</si>
  <si>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</si>
  <si>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</si>
  <si>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</si>
  <si>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</si>
  <si>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</si>
  <si>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</si>
  <si>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</si>
  <si>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</si>
  <si>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</si>
  <si>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</si>
  <si>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</si>
  <si>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</si>
  <si>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</si>
  <si>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</si>
  <si>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</si>
  <si>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</si>
  <si>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</si>
  <si>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</si>
  <si>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</si>
  <si>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</si>
  <si>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</si>
  <si>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</si>
  <si>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</si>
  <si>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</si>
  <si>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</si>
  <si>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</si>
  <si>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</si>
  <si>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</si>
  <si>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</si>
  <si>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1000- Servicios personales</t>
  </si>
  <si>
    <t xml:space="preserve">Alma Luisa </t>
  </si>
  <si>
    <t>Lopez</t>
  </si>
  <si>
    <t>Sandoval</t>
  </si>
  <si>
    <t>Hector Rafael</t>
  </si>
  <si>
    <t>Hernandez </t>
  </si>
  <si>
    <t>Isais</t>
  </si>
  <si>
    <t xml:space="preserve">Miguel Angel </t>
  </si>
  <si>
    <t>Segura</t>
  </si>
  <si>
    <t xml:space="preserve">Rodriguez </t>
  </si>
  <si>
    <t xml:space="preserve">Alma Judith </t>
  </si>
  <si>
    <t xml:space="preserve">Velazquez </t>
  </si>
  <si>
    <t>Torres</t>
  </si>
  <si>
    <t>Honorarios a Profesionistas</t>
  </si>
  <si>
    <t xml:space="preserve">DIRECCIÓN DE ADMINISTRACIÓN Y FINANZAS  </t>
  </si>
  <si>
    <t>La normatividad se encuentra regulada en el TITULO DÉCIMO, CAPITULO II de la Prestación de Servicios Profesionales artículos 2436 al 2445 del CODIGO CIVIL PARA EL ESTADO
DE SAN LUIS POTOSI (U.R. 11/12/2023)</t>
  </si>
  <si>
    <t xml:space="preserve">Salvador </t>
  </si>
  <si>
    <t>Martinez</t>
  </si>
  <si>
    <t>Herrera</t>
  </si>
  <si>
    <t>http://www.cegaipslp.org.mx/HV2026.nsf/nombre_de_la_vista/F01504F668F92E9D06258E66006D066E/$File/Chavitajul-dic26.pdf</t>
  </si>
  <si>
    <t>http://www.cegaipslp.org.mx/HV2026.nsf/nombre_de_la_vista/12F178F0C78F2A0B06258E66006A5BC0/$File/Almitajul-dic26.pdf</t>
  </si>
  <si>
    <t>http://www.cegaipslp.org.mx/HV2026.nsf/nombre_de_la_vista/F98A1BC55CE7BB3006258E66006E4DB7/$File/Judithjulio-dic26.pdf</t>
  </si>
  <si>
    <t>http://www.cegaipslp.org.mx/HV2026.nsf/nombre_de_la_vista/6E9D137A80C1EEF406258E66006D7EE9/$File/Contijul-dic26.pdf</t>
  </si>
  <si>
    <t>http://www.cegaipslp.org.mx/HV2026.nsf/nombre_de_la_vista/4D95DA5438BAE11106258E66006EC88B/$File/Rafitajul-dic26.pdf</t>
  </si>
  <si>
    <t>http://www.cegaipslp.org.mx/HV2024.nsf/nombre_de_la_vista/DB27D7700FC88B2206258ABB00606294/$File/CodCivilSLP11_Dic_2023.pdf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</si>
</sst>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indexed="64"/>
      </right>
      <top style="thin">
        <color indexed="64"/>
      </top>
      <bottom style="thin">
        <color indexed="64"/>
      </bottom>
      <diagonal/>
    </border>
  </borders>
  <cellStyleXfs count="4">
    <xf numFmtId="0" fontId="0" fillId="0" borderId="0"/>
    <xf numFmtId="44" fontId="3" fillId="0" borderId="0" applyFont="0" applyFill="0" applyBorder="0" applyAlignment="0" applyProtection="0"/>
    <xf numFmtId="0" fontId="3" fillId="3" borderId="0"/>
    <xf numFmtId="0" fontId="5" fillId="3" borderId="0" applyNumberFormat="0" applyFill="0" applyBorder="0" applyAlignment="0" applyProtection="0"/>
  </cellStyleXfs>
  <cellXfs count="27">
    <xf numFmtId="0" fontId="0" fillId="0" borderId="0" xfId="0"/>
    <xf numFmtId="0" fontId="2" fillId="4" borderId="1" xfId="0" applyFont="1" applyFill="1" applyBorder="1" applyAlignment="1">
      <alignment horizontal="center" wrapText="1"/>
    </xf>
    <xf numFmtId="0" fontId="3" fillId="3" borderId="1" xfId="2" applyBorder="1" applyAlignment="1">
      <alignment vertical="center"/>
    </xf>
    <xf numFmtId="14" fontId="3" fillId="3" borderId="1" xfId="2" applyNumberFormat="1" applyBorder="1" applyAlignment="1">
      <alignment vertical="center"/>
    </xf>
    <xf numFmtId="0" fontId="0" fillId="0" borderId="1" xfId="0" applyBorder="1" applyAlignment="1">
      <alignment vertical="center"/>
    </xf>
    <xf numFmtId="0" fontId="5" fillId="3" borderId="1" xfId="3" applyFill="1" applyBorder="1" applyAlignment="1">
      <alignment vertical="center" wrapText="1"/>
    </xf>
    <xf numFmtId="14" fontId="0" fillId="3" borderId="1" xfId="2" applyNumberFormat="1" applyFont="1" applyBorder="1" applyAlignment="1">
      <alignment vertical="center"/>
    </xf>
    <xf numFmtId="2" fontId="3" fillId="3" borderId="1" xfId="1" applyNumberFormat="1" applyFill="1" applyBorder="1" applyAlignment="1">
      <alignment vertical="center"/>
    </xf>
    <xf numFmtId="0" fontId="0" fillId="3" borderId="1" xfId="2" applyFont="1" applyBorder="1" applyAlignment="1">
      <alignment vertical="center"/>
    </xf>
    <xf numFmtId="0" fontId="4" fillId="3" borderId="1" xfId="2" applyFont="1" applyBorder="1" applyAlignment="1">
      <alignment vertical="center"/>
    </xf>
    <xf numFmtId="0" fontId="0" fillId="0" borderId="0" xfId="0" applyAlignment="1">
      <alignment vertical="center"/>
    </xf>
    <xf numFmtId="2" fontId="0" fillId="0" borderId="1" xfId="0" applyNumberFormat="1" applyBorder="1" applyAlignment="1">
      <alignment vertical="center"/>
    </xf>
    <xf numFmtId="2" fontId="3" fillId="3" borderId="2" xfId="1" applyNumberFormat="1" applyFill="1" applyBorder="1" applyAlignment="1">
      <alignment vertical="center"/>
    </xf>
    <xf numFmtId="2" fontId="0" fillId="0" borderId="0" xfId="0" applyNumberFormat="1"/>
    <xf numFmtId="2" fontId="0" fillId="0" borderId="1" xfId="0" applyNumberFormat="1" applyBorder="1" applyAlignment="1">
      <alignment horizontal="right" vertical="center" wrapText="1"/>
    </xf>
    <xf numFmtId="2" fontId="0" fillId="3" borderId="1" xfId="1" applyNumberFormat="1" applyFont="1" applyFill="1" applyBorder="1" applyAlignment="1">
      <alignment horizontal="right" vertical="center" wrapText="1"/>
    </xf>
    <xf numFmtId="2" fontId="0" fillId="0" borderId="1" xfId="1" applyNumberFormat="1" applyFont="1" applyBorder="1" applyAlignment="1">
      <alignment horizontal="right" vertical="center" wrapText="1"/>
    </xf>
    <xf numFmtId="14" fontId="6" fillId="0" borderId="1" xfId="0" applyNumberFormat="1" applyFont="1" applyFill="1" applyBorder="1" applyAlignment="1">
      <alignment horizontal="center" vertical="center"/>
    </xf>
    <xf numFmtId="14" fontId="6" fillId="0" borderId="3" xfId="0" applyNumberFormat="1" applyFont="1" applyFill="1" applyBorder="1" applyAlignment="1">
      <alignment horizontal="center" vertical="center"/>
    </xf>
    <xf numFmtId="14" fontId="3" fillId="0" borderId="1" xfId="2" applyNumberFormat="1" applyFill="1" applyBorder="1" applyAlignment="1">
      <alignment vertical="center"/>
    </xf>
    <xf numFmtId="0" fontId="0" fillId="0" borderId="0" xfId="0"/>
    <xf numFmtId="0" fontId="0" fillId="0" borderId="0" xfId="0"/>
    <xf numFmtId="0" fontId="5" fillId="3" borderId="0" xfId="3" applyFill="1"/>
    <xf numFmtId="0" fontId="5" fillId="3" borderId="1" xfId="3" applyBorder="1" applyAlignment="1" applyProtection="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3" builtinId="8"/>
    <cellStyle name="Moneda" xfId="1" builtinId="4"/>
    <cellStyle name="Normal" xfId="0" builtinId="0"/>
    <cellStyle name="Normal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DB27D7700FC88B2206258ABB00606294/$File/CodCivilSLP11_Dic_2023.pdf" TargetMode="External"/><Relationship Id="rId2" Type="http://schemas.openxmlformats.org/officeDocument/2006/relationships/hyperlink" Target="http://www.cegaipslp.org.mx/HV2026.nsf/nombre_de_la_vista/F01504F668F92E9D06258E66006D066E/$File/Chavitajul-dic26.pdf" TargetMode="External"/><Relationship Id="rId1" Type="http://schemas.openxmlformats.org/officeDocument/2006/relationships/hyperlink" Target="http://www.cegaipslp.org.mx/HV2026.nsf/nombre_de_la_vista/12F178F0C78F2A0B06258E66006A5BC0/$File/Almitajul-dic26.pdf"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4.nsf/nombre_de_la_vista/DB27D7700FC88B2206258ABB00606294/$File/CodCivilSLP11_Dic_2023.pdf" TargetMode="External"/><Relationship Id="rId4" Type="http://schemas.openxmlformats.org/officeDocument/2006/relationships/hyperlink" Target="http://www.cegaipslp.org.mx/HV2024.nsf/nombre_de_la_vista/DB27D7700FC88B2206258ABB00606294/$File/CodCivilSLP11_Dic_20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5"/>
  <sheetViews>
    <sheetView tabSelected="1" topLeftCell="A2" zoomScale="80" zoomScaleNormal="80" workbookViewId="0">
      <selection activeCell="A2" sqref="A2:W12"/>
    </sheetView>
  </sheetViews>
  <sheetFormatPr baseColWidth="10" defaultColWidth="9.1796875" defaultRowHeight="14.5" x14ac:dyDescent="0.35"/>
  <cols>
    <col min="1" max="1" width="8" bestFit="1" customWidth="1"/>
    <col min="2" max="5" width="12.26953125" customWidth="1"/>
    <col min="6" max="6" width="19.1796875" customWidth="1"/>
    <col min="7" max="21" width="12.26953125" customWidth="1"/>
    <col min="22" max="22" width="20" bestFit="1" customWidth="1"/>
    <col min="23" max="23" width="8" bestFit="1" customWidth="1"/>
  </cols>
  <sheetData>
    <row r="1" spans="1:23" hidden="1" x14ac:dyDescent="0.35">
      <c r="A1" t="s">
        <v>0</v>
      </c>
    </row>
    <row r="2" spans="1:23" x14ac:dyDescent="0.35">
      <c r="A2" s="24" t="s">
        <v>1</v>
      </c>
      <c r="B2" s="25"/>
      <c r="C2" s="25"/>
      <c r="D2" s="24" t="s">
        <v>2</v>
      </c>
      <c r="E2" s="25"/>
      <c r="F2" s="25"/>
      <c r="G2" s="24" t="s">
        <v>3</v>
      </c>
      <c r="H2" s="25"/>
      <c r="I2" s="25"/>
    </row>
    <row r="3" spans="1:23" x14ac:dyDescent="0.35">
      <c r="A3" s="26" t="s">
        <v>4</v>
      </c>
      <c r="B3" s="25"/>
      <c r="C3" s="25"/>
      <c r="D3" s="26" t="s">
        <v>5</v>
      </c>
      <c r="E3" s="25"/>
      <c r="F3" s="25"/>
      <c r="G3" s="26" t="s">
        <v>6</v>
      </c>
      <c r="H3" s="25"/>
      <c r="I3" s="25"/>
    </row>
    <row r="4" spans="1:23" hidden="1" x14ac:dyDescent="0.35">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35">
      <c r="A6" s="24" t="s">
        <v>38</v>
      </c>
      <c r="B6" s="25"/>
      <c r="C6" s="25"/>
      <c r="D6" s="25"/>
      <c r="E6" s="25"/>
      <c r="F6" s="25"/>
      <c r="G6" s="25"/>
      <c r="H6" s="25"/>
      <c r="I6" s="25"/>
      <c r="J6" s="25"/>
      <c r="K6" s="25"/>
      <c r="L6" s="25"/>
      <c r="M6" s="25"/>
      <c r="N6" s="25"/>
      <c r="O6" s="25"/>
      <c r="P6" s="25"/>
      <c r="Q6" s="25"/>
      <c r="R6" s="25"/>
      <c r="S6" s="25"/>
      <c r="T6" s="25"/>
      <c r="U6" s="25"/>
      <c r="V6" s="25"/>
      <c r="W6" s="25"/>
    </row>
    <row r="7" spans="1:23" ht="105" customHeight="1" x14ac:dyDescent="0.3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s="10" customFormat="1" ht="25" customHeight="1" x14ac:dyDescent="0.35">
      <c r="A8" s="2">
        <v>2026</v>
      </c>
      <c r="B8" s="17">
        <v>46204</v>
      </c>
      <c r="C8" s="18">
        <v>46234</v>
      </c>
      <c r="D8" s="4" t="s">
        <v>63</v>
      </c>
      <c r="E8" s="2" t="s">
        <v>66</v>
      </c>
      <c r="F8" s="6" t="s">
        <v>82</v>
      </c>
      <c r="G8" s="9" t="s">
        <v>83</v>
      </c>
      <c r="H8" s="9" t="s">
        <v>84</v>
      </c>
      <c r="I8" s="4" t="s">
        <v>64</v>
      </c>
      <c r="J8" s="4">
        <v>0</v>
      </c>
      <c r="K8" s="5" t="s">
        <v>85</v>
      </c>
      <c r="L8" s="6">
        <v>46205</v>
      </c>
      <c r="M8" s="19">
        <v>46387</v>
      </c>
      <c r="N8" s="2" t="s">
        <v>79</v>
      </c>
      <c r="O8" s="14">
        <f>8447.77+7884.59</f>
        <v>16332.36</v>
      </c>
      <c r="P8" s="14">
        <f>6865+7317</f>
        <v>14182</v>
      </c>
      <c r="Q8" s="7">
        <f>O8</f>
        <v>16332.36</v>
      </c>
      <c r="R8" s="7">
        <f t="shared" ref="R8:R12" si="0">+P8</f>
        <v>14182</v>
      </c>
      <c r="S8" s="11">
        <v>0</v>
      </c>
      <c r="T8" s="23" t="s">
        <v>90</v>
      </c>
      <c r="U8" s="2" t="s">
        <v>80</v>
      </c>
      <c r="V8" s="6">
        <v>46274</v>
      </c>
      <c r="W8" s="8" t="s">
        <v>81</v>
      </c>
    </row>
    <row r="9" spans="1:23" s="10" customFormat="1" ht="25" customHeight="1" x14ac:dyDescent="0.35">
      <c r="A9" s="2">
        <v>2026</v>
      </c>
      <c r="B9" s="17">
        <v>46204</v>
      </c>
      <c r="C9" s="18">
        <v>46234</v>
      </c>
      <c r="D9" s="4" t="s">
        <v>63</v>
      </c>
      <c r="E9" s="2" t="s">
        <v>66</v>
      </c>
      <c r="F9" s="2" t="s">
        <v>67</v>
      </c>
      <c r="G9" s="2" t="s">
        <v>68</v>
      </c>
      <c r="H9" s="2" t="s">
        <v>69</v>
      </c>
      <c r="I9" s="4" t="s">
        <v>65</v>
      </c>
      <c r="J9" s="4">
        <v>0</v>
      </c>
      <c r="K9" s="5" t="s">
        <v>86</v>
      </c>
      <c r="L9" s="6">
        <v>46205</v>
      </c>
      <c r="M9" s="19">
        <v>46387</v>
      </c>
      <c r="N9" s="2" t="s">
        <v>79</v>
      </c>
      <c r="O9" s="14">
        <f>6238.47+5822.57</f>
        <v>12061.04</v>
      </c>
      <c r="P9" s="15">
        <f>554+5190</f>
        <v>5744</v>
      </c>
      <c r="Q9" s="7">
        <f t="shared" ref="Q9:Q12" si="1">O9</f>
        <v>12061.04</v>
      </c>
      <c r="R9" s="7">
        <f t="shared" si="0"/>
        <v>5744</v>
      </c>
      <c r="S9" s="11">
        <v>0</v>
      </c>
      <c r="T9" s="23" t="s">
        <v>90</v>
      </c>
      <c r="U9" s="2" t="s">
        <v>80</v>
      </c>
      <c r="V9" s="6">
        <v>46274</v>
      </c>
      <c r="W9" s="8" t="s">
        <v>81</v>
      </c>
    </row>
    <row r="10" spans="1:23" s="10" customFormat="1" ht="25" customHeight="1" x14ac:dyDescent="0.35">
      <c r="A10" s="2">
        <v>2026</v>
      </c>
      <c r="B10" s="17">
        <v>46204</v>
      </c>
      <c r="C10" s="18">
        <v>46234</v>
      </c>
      <c r="D10" s="4" t="s">
        <v>63</v>
      </c>
      <c r="E10" s="2" t="s">
        <v>66</v>
      </c>
      <c r="F10" s="3" t="s">
        <v>76</v>
      </c>
      <c r="G10" s="9" t="s">
        <v>77</v>
      </c>
      <c r="H10" s="9" t="s">
        <v>78</v>
      </c>
      <c r="I10" s="4" t="s">
        <v>65</v>
      </c>
      <c r="J10" s="4">
        <v>0</v>
      </c>
      <c r="K10" s="22" t="s">
        <v>87</v>
      </c>
      <c r="L10" s="6">
        <v>46205</v>
      </c>
      <c r="M10" s="19">
        <v>46387</v>
      </c>
      <c r="N10" s="2" t="s">
        <v>79</v>
      </c>
      <c r="O10" s="14">
        <f>7511.83+7011.04</f>
        <v>14522.869999999999</v>
      </c>
      <c r="P10" s="14">
        <f>6580+6176</f>
        <v>12756</v>
      </c>
      <c r="Q10" s="7">
        <f t="shared" si="1"/>
        <v>14522.869999999999</v>
      </c>
      <c r="R10" s="7">
        <f t="shared" si="0"/>
        <v>12756</v>
      </c>
      <c r="S10" s="11">
        <v>0</v>
      </c>
      <c r="T10" s="23" t="s">
        <v>90</v>
      </c>
      <c r="U10" s="2" t="s">
        <v>80</v>
      </c>
      <c r="V10" s="6">
        <v>46274</v>
      </c>
      <c r="W10" s="8" t="s">
        <v>81</v>
      </c>
    </row>
    <row r="11" spans="1:23" s="10" customFormat="1" ht="25" customHeight="1" x14ac:dyDescent="0.35">
      <c r="A11" s="2">
        <v>2026</v>
      </c>
      <c r="B11" s="17">
        <v>46204</v>
      </c>
      <c r="C11" s="18">
        <v>46234</v>
      </c>
      <c r="D11" s="4" t="s">
        <v>63</v>
      </c>
      <c r="E11" s="2" t="s">
        <v>66</v>
      </c>
      <c r="F11" s="2" t="s">
        <v>73</v>
      </c>
      <c r="G11" s="2" t="s">
        <v>74</v>
      </c>
      <c r="H11" s="2" t="s">
        <v>75</v>
      </c>
      <c r="I11" s="4" t="s">
        <v>64</v>
      </c>
      <c r="J11" s="4">
        <v>0</v>
      </c>
      <c r="K11" s="5" t="s">
        <v>88</v>
      </c>
      <c r="L11" s="6">
        <v>46205</v>
      </c>
      <c r="M11" s="19">
        <v>46387</v>
      </c>
      <c r="N11" s="2" t="s">
        <v>79</v>
      </c>
      <c r="O11" s="14">
        <f>10910.93+10183.53</f>
        <v>21094.46</v>
      </c>
      <c r="P11" s="15">
        <f>9184+8625</f>
        <v>17809</v>
      </c>
      <c r="Q11" s="7">
        <f t="shared" si="1"/>
        <v>21094.46</v>
      </c>
      <c r="R11" s="7">
        <f t="shared" si="0"/>
        <v>17809</v>
      </c>
      <c r="S11" s="11">
        <v>0</v>
      </c>
      <c r="T11" s="23" t="s">
        <v>90</v>
      </c>
      <c r="U11" s="2" t="s">
        <v>80</v>
      </c>
      <c r="V11" s="6">
        <v>46274</v>
      </c>
      <c r="W11" s="8" t="s">
        <v>81</v>
      </c>
    </row>
    <row r="12" spans="1:23" s="10" customFormat="1" ht="25" customHeight="1" x14ac:dyDescent="0.35">
      <c r="A12" s="2">
        <v>2026</v>
      </c>
      <c r="B12" s="17">
        <v>46204</v>
      </c>
      <c r="C12" s="18">
        <v>46234</v>
      </c>
      <c r="D12" s="4" t="s">
        <v>63</v>
      </c>
      <c r="E12" s="2" t="s">
        <v>66</v>
      </c>
      <c r="F12" s="2" t="s">
        <v>70</v>
      </c>
      <c r="G12" s="2" t="s">
        <v>71</v>
      </c>
      <c r="H12" s="2" t="s">
        <v>72</v>
      </c>
      <c r="I12" s="4" t="s">
        <v>64</v>
      </c>
      <c r="J12" s="4">
        <v>0</v>
      </c>
      <c r="K12" s="5" t="s">
        <v>89</v>
      </c>
      <c r="L12" s="6">
        <v>46205</v>
      </c>
      <c r="M12" s="19">
        <v>46387</v>
      </c>
      <c r="N12" s="2" t="s">
        <v>79</v>
      </c>
      <c r="O12" s="14">
        <f>6323.07+5901.53</f>
        <v>12224.599999999999</v>
      </c>
      <c r="P12" s="16">
        <f>5626+5258</f>
        <v>10884</v>
      </c>
      <c r="Q12" s="7">
        <f t="shared" si="1"/>
        <v>12224.599999999999</v>
      </c>
      <c r="R12" s="7">
        <f t="shared" si="0"/>
        <v>10884</v>
      </c>
      <c r="S12" s="11">
        <v>0</v>
      </c>
      <c r="T12" s="23" t="s">
        <v>90</v>
      </c>
      <c r="U12" s="2" t="s">
        <v>80</v>
      </c>
      <c r="V12" s="6">
        <v>46274</v>
      </c>
      <c r="W12" s="8" t="s">
        <v>81</v>
      </c>
    </row>
    <row r="13" spans="1:23" x14ac:dyDescent="0.35">
      <c r="K13" s="21"/>
      <c r="R13" s="12"/>
      <c r="T13" s="20"/>
    </row>
    <row r="14" spans="1:23" x14ac:dyDescent="0.35">
      <c r="O14" s="13"/>
      <c r="P14" s="13"/>
      <c r="T14" s="20"/>
    </row>
    <row r="15" spans="1:23" x14ac:dyDescent="0.35">
      <c r="T15" s="20"/>
    </row>
  </sheetData>
  <mergeCells count="7">
    <mergeCell ref="A6:W6"/>
    <mergeCell ref="A2:C2"/>
    <mergeCell ref="D2:F2"/>
    <mergeCell ref="G2:I2"/>
    <mergeCell ref="A3:C3"/>
    <mergeCell ref="D3:F3"/>
    <mergeCell ref="G3:I3"/>
  </mergeCells>
  <dataValidations count="2">
    <dataValidation type="list" allowBlank="1" showErrorMessage="1" sqref="D8:D198" xr:uid="{00000000-0002-0000-0000-000000000000}">
      <formula1>Hidden_13</formula1>
    </dataValidation>
    <dataValidation type="list" allowBlank="1" showErrorMessage="1" sqref="I8:I198" xr:uid="{00000000-0002-0000-0000-000001000000}">
      <formula1>Hidden_28</formula1>
    </dataValidation>
  </dataValidations>
  <hyperlinks>
    <hyperlink ref="K9" r:id="rId1" xr:uid="{C04123FD-CBE8-4E24-BB54-E7E4B8B34CE4}"/>
    <hyperlink ref="K8" r:id="rId2" xr:uid="{F3495A1D-6938-4643-960A-81538CDC2F22}"/>
    <hyperlink ref="T9" r:id="rId3" xr:uid="{556374DC-2B77-4010-8518-559EB14CE167}"/>
    <hyperlink ref="T11" r:id="rId4" xr:uid="{21083C31-82B2-48FD-8872-A9897B363ED2}"/>
    <hyperlink ref="T8" r:id="rId5" xr:uid="{B54DCC83-EB6F-40DA-98C7-8700C144A5A0}"/>
  </hyperlinks>
  <pageMargins left="0.7" right="0.7" top="0.75" bottom="0.75" header="0.3" footer="0.3"/>
  <pageSetup orientation="portrait" horizontalDpi="0" verticalDpi="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796875" defaultRowHeight="14.5" x14ac:dyDescent="0.35"/>
  <sheetData>
    <row r="1" spans="1:1" x14ac:dyDescent="0.35">
      <c r="A1" t="s">
        <v>62</v>
      </c>
    </row>
    <row r="2" spans="1:1" x14ac:dyDescent="0.35">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796875" defaultRowHeight="14.5" x14ac:dyDescent="0.35"/>
  <sheetData>
    <row r="1" spans="1:1" x14ac:dyDescent="0.35">
      <c r="A1" t="s">
        <v>64</v>
      </c>
    </row>
    <row r="2" spans="1:1" x14ac:dyDescent="0.35">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2024-06-12T20:42:29Z</dcterms:created>
  <dcterms:modified xsi:type="dcterms:W3CDTF">2026-09-09T19:42:59Z</dcterms:modified>
</cp:coreProperties>
</file>